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договора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<sst xmlns="http://schemas.openxmlformats.org/spreadsheetml/2006/main" count="34" uniqueCount="31">
  <si>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/>
  </si>
  <si>
    <t>№ пп</t>
  </si>
  <si>
    <t>Заявленная мощность,
кВт</t>
  </si>
  <si>
    <t>Срок действия договора, лет</t>
  </si>
  <si>
    <t>Стоимость договора об осуществлении технологического присоединения,
руб.с НДС</t>
  </si>
  <si>
    <t>Номер  договора об осуществлении технологического присоединения</t>
  </si>
  <si>
    <t xml:space="preserve">Информация о заключенных  договорах об осуществлении технологического присоединения к электрическим сетям 
ООО "КАМАЗ-Энерго" </t>
  </si>
  <si>
    <t>произ.эл.эн</t>
  </si>
  <si>
    <t xml:space="preserve"> 2017 г.</t>
  </si>
  <si>
    <t>№003/16000-17 от 10.01.2017</t>
  </si>
  <si>
    <t>№040/16000-17 от 15.02.2017</t>
  </si>
  <si>
    <t>№063/16000-17 от 01.03.2017</t>
  </si>
  <si>
    <t>№086/16000-17 от 24.03.2017</t>
  </si>
  <si>
    <t>№084/16000-17 от 07.04.2017</t>
  </si>
  <si>
    <t>№217/16000-17 от 10.04.2017</t>
  </si>
  <si>
    <t>236/16000-17 от 24.05.2017</t>
  </si>
  <si>
    <t>355/16000-17 от 09.06.2017</t>
  </si>
  <si>
    <t>224/16000-17 от 16.06.2017</t>
  </si>
  <si>
    <t>352/16000-17 от 03.07.2017</t>
  </si>
  <si>
    <t>341/16000-17 от 04.07.2017</t>
  </si>
  <si>
    <t>491/16000-17 от 28.08.2017</t>
  </si>
  <si>
    <t>001/16000-17 от 10.10.17</t>
  </si>
  <si>
    <t>671/16000-17 от 17.10.17</t>
  </si>
  <si>
    <t>Чисто КЭ</t>
  </si>
  <si>
    <r>
      <t xml:space="preserve">в т.ч. стоимость договора на увеличение ранее разрешенной мощности с вышестоящей сетевой компанией    </t>
    </r>
    <r>
      <rPr>
        <b/>
        <sz val="11"/>
        <rFont val="Calibri"/>
        <family val="2"/>
      </rPr>
      <t>59345,74</t>
    </r>
  </si>
  <si>
    <r>
      <t xml:space="preserve">в т.ч. стоимость договора на увеличение ранее разрешенной мощности с вышестоящей сетевой компанией   </t>
    </r>
    <r>
      <rPr>
        <b/>
        <sz val="11"/>
        <rFont val="Calibri"/>
        <family val="2"/>
      </rPr>
      <t>5166,83</t>
    </r>
  </si>
  <si>
    <r>
      <t xml:space="preserve">в т.ч. стоимость договора на увеличение ранее разрешенной мощности с вышестоящей сетевой компанией   </t>
    </r>
    <r>
      <rPr>
        <b/>
        <sz val="11"/>
        <rFont val="Calibri"/>
        <family val="2"/>
      </rPr>
      <t>588820,00</t>
    </r>
  </si>
  <si>
    <r>
      <t xml:space="preserve">в т.ч. стоимость договора на увеличение ранее разрешенной мощности с вышестоящей сетевой компанией   </t>
    </r>
    <r>
      <rPr>
        <b/>
        <sz val="11"/>
        <rFont val="Calibri"/>
        <family val="2"/>
      </rPr>
      <t xml:space="preserve"> 41216,22</t>
    </r>
  </si>
  <si>
    <r>
      <t>в т.ч. стоимость договора на увеличение ранее разрешенной мощности с вышестоящей сетевой компанией</t>
    </r>
    <r>
      <rPr>
        <b/>
        <sz val="11"/>
        <rFont val="Calibri"/>
        <family val="2"/>
      </rPr>
      <t xml:space="preserve">    40186,47 </t>
    </r>
  </si>
  <si>
    <r>
      <t xml:space="preserve">в т.ч. стоимость договора на увеличение ранее разрешенной мощности с вышестоящей сетевой компанией    </t>
    </r>
    <r>
      <rPr>
        <b/>
        <sz val="11"/>
        <rFont val="Calibri"/>
        <family val="2"/>
      </rPr>
      <t>3403379,60</t>
    </r>
  </si>
  <si>
    <r>
      <t xml:space="preserve">в т.ч. стоимость договора на увеличение ранее разрешенной мощности с вышестоящей сетевой компанией   </t>
    </r>
    <r>
      <rPr>
        <b/>
        <sz val="11"/>
        <rFont val="Calibri"/>
        <family val="2"/>
      </rPr>
      <t xml:space="preserve"> 556 370,00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</si>
</sst>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i/>
      <sz val="12"/>
      <name val="Arial"/>
      <family val="2"/>
    </font>
    <font>
      <sz val="12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Calibri"/>
      <family val="2"/>
    </font>
    <font>
      <sz val="12"/>
      <color indexed="10"/>
      <name val="Arial"/>
      <family val="2"/>
    </font>
    <font>
      <sz val="12"/>
      <color indexed="56"/>
      <name val="Arial"/>
      <family val="2"/>
    </font>
    <font>
      <b/>
      <i/>
      <sz val="20"/>
      <color indexed="8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10000"/>
      <name val="Arial"/>
      <family val="2"/>
    </font>
    <font>
      <i/>
      <sz val="12"/>
      <color rgb="FF010000"/>
      <name val="Arial"/>
      <family val="2"/>
    </font>
    <font>
      <sz val="12"/>
      <color rgb="FFFF0000"/>
      <name val="Arial"/>
      <family val="2"/>
    </font>
    <font>
      <sz val="12"/>
      <color theme="3"/>
      <name val="Arial"/>
      <family val="2"/>
    </font>
    <font>
      <b/>
      <i/>
      <sz val="2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1" fillId="0" borderId="0" xfId="55">
      <alignment/>
      <protection/>
    </xf>
    <xf numFmtId="2" fontId="1" fillId="0" borderId="0" xfId="55" applyNumberFormat="1">
      <alignment/>
      <protection/>
    </xf>
    <xf numFmtId="0" fontId="1" fillId="0" borderId="0" xfId="55">
      <alignment/>
      <protection/>
    </xf>
    <xf numFmtId="49" fontId="46" fillId="33" borderId="10" xfId="55" applyNumberFormat="1" applyFont="1" applyFill="1" applyBorder="1" applyAlignment="1">
      <alignment horizontal="center" vertical="center" wrapText="1"/>
      <protection/>
    </xf>
    <xf numFmtId="2" fontId="47" fillId="33" borderId="10" xfId="55" applyNumberFormat="1" applyFont="1" applyFill="1" applyBorder="1" applyAlignment="1">
      <alignment horizontal="center" vertical="center" wrapText="1"/>
      <protection/>
    </xf>
    <xf numFmtId="14" fontId="46" fillId="33" borderId="10" xfId="55" applyNumberFormat="1" applyFont="1" applyFill="1" applyBorder="1" applyAlignment="1">
      <alignment horizontal="center" vertical="center" wrapText="1"/>
      <protection/>
    </xf>
    <xf numFmtId="2" fontId="46" fillId="33" borderId="10" xfId="55" applyNumberFormat="1" applyFont="1" applyFill="1" applyBorder="1" applyAlignment="1">
      <alignment horizontal="center" vertical="center" wrapText="1"/>
      <protection/>
    </xf>
    <xf numFmtId="1" fontId="46" fillId="33" borderId="10" xfId="55" applyNumberFormat="1" applyFont="1" applyFill="1" applyBorder="1" applyAlignment="1">
      <alignment horizontal="center" vertical="top" wrapText="1"/>
      <protection/>
    </xf>
    <xf numFmtId="173" fontId="46" fillId="33" borderId="10" xfId="55" applyNumberFormat="1" applyFont="1" applyFill="1" applyBorder="1" applyAlignment="1">
      <alignment horizontal="center" vertical="top" wrapText="1"/>
      <protection/>
    </xf>
    <xf numFmtId="0" fontId="24" fillId="0" borderId="0" xfId="55" applyFont="1">
      <alignment/>
      <protection/>
    </xf>
    <xf numFmtId="2" fontId="46" fillId="33" borderId="10" xfId="55" applyNumberFormat="1" applyFont="1" applyFill="1" applyBorder="1" applyAlignment="1">
      <alignment horizontal="center" vertical="top" wrapText="1"/>
      <protection/>
    </xf>
    <xf numFmtId="0" fontId="30" fillId="0" borderId="0" xfId="55" applyFont="1" applyFill="1">
      <alignment/>
      <protection/>
    </xf>
    <xf numFmtId="0" fontId="44" fillId="0" borderId="0" xfId="55" applyFont="1" applyFill="1">
      <alignment/>
      <protection/>
    </xf>
    <xf numFmtId="0" fontId="44" fillId="0" borderId="0" xfId="55" applyFont="1">
      <alignment/>
      <protection/>
    </xf>
    <xf numFmtId="1" fontId="48" fillId="33" borderId="10" xfId="55" applyNumberFormat="1" applyFont="1" applyFill="1" applyBorder="1" applyAlignment="1">
      <alignment horizontal="center" vertical="top" wrapText="1"/>
      <protection/>
    </xf>
    <xf numFmtId="1" fontId="4" fillId="33" borderId="10" xfId="55" applyNumberFormat="1" applyFont="1" applyFill="1" applyBorder="1" applyAlignment="1">
      <alignment horizontal="center" vertical="top" wrapText="1"/>
      <protection/>
    </xf>
    <xf numFmtId="1" fontId="49" fillId="33" borderId="10" xfId="55" applyNumberFormat="1" applyFont="1" applyFill="1" applyBorder="1" applyAlignment="1">
      <alignment horizontal="center" vertical="top" wrapText="1"/>
      <protection/>
    </xf>
    <xf numFmtId="0" fontId="30" fillId="0" borderId="0" xfId="55" applyFont="1">
      <alignment/>
      <protection/>
    </xf>
    <xf numFmtId="2" fontId="30" fillId="0" borderId="0" xfId="55" applyNumberFormat="1" applyFont="1">
      <alignment/>
      <protection/>
    </xf>
    <xf numFmtId="4" fontId="30" fillId="0" borderId="0" xfId="55" applyNumberFormat="1" applyFont="1">
      <alignment/>
      <protection/>
    </xf>
    <xf numFmtId="4" fontId="30" fillId="0" borderId="0" xfId="55" applyNumberFormat="1" applyFont="1" applyFill="1" applyAlignment="1">
      <alignment horizontal="center"/>
      <protection/>
    </xf>
    <xf numFmtId="1" fontId="30" fillId="0" borderId="0" xfId="55" applyNumberFormat="1" applyFont="1" applyFill="1" applyAlignment="1">
      <alignment horizontal="center"/>
      <protection/>
    </xf>
    <xf numFmtId="0" fontId="28" fillId="0" borderId="0" xfId="55" applyFont="1">
      <alignment/>
      <protection/>
    </xf>
    <xf numFmtId="0" fontId="29" fillId="0" borderId="0" xfId="55" applyFont="1">
      <alignment/>
      <protection/>
    </xf>
    <xf numFmtId="0" fontId="28" fillId="0" borderId="0" xfId="55" applyFont="1" applyAlignment="1">
      <alignment wrapText="1"/>
      <protection/>
    </xf>
    <xf numFmtId="0" fontId="29" fillId="0" borderId="0" xfId="55" applyFont="1" applyAlignment="1">
      <alignment wrapText="1"/>
      <protection/>
    </xf>
    <xf numFmtId="4" fontId="29" fillId="0" borderId="0" xfId="55" applyNumberFormat="1" applyFont="1" applyFill="1" applyAlignment="1">
      <alignment horizontal="center"/>
      <protection/>
    </xf>
    <xf numFmtId="0" fontId="29" fillId="0" borderId="0" xfId="55" applyFont="1" applyFill="1">
      <alignment/>
      <protection/>
    </xf>
    <xf numFmtId="0" fontId="28" fillId="0" borderId="0" xfId="55" applyFont="1" applyFill="1">
      <alignment/>
      <protection/>
    </xf>
    <xf numFmtId="0" fontId="3" fillId="33" borderId="0" xfId="55" applyNumberFormat="1" applyFont="1" applyFill="1" applyBorder="1" applyAlignment="1">
      <alignment horizontal="center" vertical="center" wrapText="1"/>
      <protection/>
    </xf>
    <xf numFmtId="0" fontId="50" fillId="0" borderId="0" xfId="53" applyFont="1" applyBorder="1" applyAlignment="1">
      <alignment horizontal="center" vertical="center" wrapText="1"/>
      <protection/>
    </xf>
    <xf numFmtId="4" fontId="5" fillId="0" borderId="0" xfId="55" applyNumberFormat="1" applyFont="1" applyFill="1">
      <alignment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5 2" xfId="52"/>
    <cellStyle name="Обычный 2" xfId="53"/>
    <cellStyle name="Обычный 2 2" xfId="54"/>
    <cellStyle name="Обычный 3" xfId="55"/>
    <cellStyle name="Обычный 3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6"/>
  <sheetViews>
    <sheetView tabSelected="1" zoomScalePageLayoutView="0" workbookViewId="0" topLeftCell="A10">
      <selection activeCell="H12" sqref="H12"/>
    </sheetView>
  </sheetViews>
  <sheetFormatPr defaultColWidth="9.140625" defaultRowHeight="15"/>
  <cols>
    <col min="1" max="1" width="5.421875" style="1" customWidth="1"/>
    <col min="2" max="2" width="22.7109375" style="1" customWidth="1"/>
    <col min="3" max="3" width="13.7109375" style="1" customWidth="1"/>
    <col min="4" max="4" width="17.140625" style="1" customWidth="1"/>
    <col min="5" max="5" width="24.7109375" style="1" customWidth="1"/>
    <col min="6" max="6" width="25.421875" style="10" customWidth="1"/>
    <col min="7" max="7" width="2.7109375" style="1" customWidth="1"/>
    <col min="8" max="8" width="11.7109375" style="18" customWidth="1"/>
    <col min="9" max="16384" width="9.140625" style="1" customWidth="1"/>
  </cols>
  <sheetData>
    <row r="1" spans="1:5" ht="55.5" customHeight="1">
      <c r="A1" s="30" t="s">
        <v>6</v>
      </c>
      <c r="B1" s="30"/>
      <c r="C1" s="30"/>
      <c r="D1" s="30"/>
      <c r="E1" s="30"/>
    </row>
    <row r="2" spans="1:8" s="3" customFormat="1" ht="25.5">
      <c r="A2" s="31" t="s">
        <v>8</v>
      </c>
      <c r="B2" s="31"/>
      <c r="C2" s="31"/>
      <c r="D2" s="31"/>
      <c r="E2" s="31"/>
      <c r="F2" s="10"/>
      <c r="H2" s="18"/>
    </row>
    <row r="3" spans="1:5" ht="12" customHeight="1">
      <c r="A3" s="3" t="s">
        <v>0</v>
      </c>
      <c r="B3" s="2" t="s">
        <v>0</v>
      </c>
      <c r="C3" s="3"/>
      <c r="D3" s="3" t="s">
        <v>0</v>
      </c>
      <c r="E3" s="3" t="s">
        <v>0</v>
      </c>
    </row>
    <row r="4" spans="1:9" ht="84.75" customHeight="1">
      <c r="A4" s="4" t="s">
        <v>1</v>
      </c>
      <c r="B4" s="5" t="s">
        <v>5</v>
      </c>
      <c r="C4" s="4" t="s">
        <v>2</v>
      </c>
      <c r="D4" s="6" t="s">
        <v>3</v>
      </c>
      <c r="E4" s="7" t="s">
        <v>4</v>
      </c>
      <c r="F4" s="23"/>
      <c r="G4" s="24"/>
      <c r="H4" s="18" t="s">
        <v>23</v>
      </c>
      <c r="I4" s="24"/>
    </row>
    <row r="5" spans="1:9" ht="30">
      <c r="A5" s="8">
        <v>1</v>
      </c>
      <c r="B5" s="8" t="s">
        <v>9</v>
      </c>
      <c r="C5" s="8">
        <v>480</v>
      </c>
      <c r="D5" s="9">
        <v>1</v>
      </c>
      <c r="E5" s="11">
        <v>6060.48</v>
      </c>
      <c r="F5" s="23"/>
      <c r="G5" s="24"/>
      <c r="H5" s="19">
        <f>E5</f>
        <v>6060.48</v>
      </c>
      <c r="I5" s="24"/>
    </row>
    <row r="6" spans="1:9" ht="48.75">
      <c r="A6" s="8">
        <v>2</v>
      </c>
      <c r="B6" s="8" t="s">
        <v>10</v>
      </c>
      <c r="C6" s="8">
        <v>12000</v>
      </c>
      <c r="D6" s="9">
        <v>1</v>
      </c>
      <c r="E6" s="11">
        <v>226433.74</v>
      </c>
      <c r="F6" s="25" t="s">
        <v>24</v>
      </c>
      <c r="G6" s="24"/>
      <c r="H6" s="20">
        <f>E6-59345.74</f>
        <v>167088</v>
      </c>
      <c r="I6" s="24"/>
    </row>
    <row r="7" spans="1:9" ht="30">
      <c r="A7" s="8">
        <v>3</v>
      </c>
      <c r="B7" s="8" t="s">
        <v>11</v>
      </c>
      <c r="C7" s="8">
        <v>500</v>
      </c>
      <c r="D7" s="9">
        <v>1</v>
      </c>
      <c r="E7" s="11">
        <v>6195</v>
      </c>
      <c r="F7" s="23"/>
      <c r="G7" s="24"/>
      <c r="H7" s="19">
        <f>E7</f>
        <v>6195</v>
      </c>
      <c r="I7" s="24"/>
    </row>
    <row r="8" spans="1:9" ht="30">
      <c r="A8" s="8">
        <v>4</v>
      </c>
      <c r="B8" s="8" t="s">
        <v>12</v>
      </c>
      <c r="C8" s="8">
        <v>150</v>
      </c>
      <c r="D8" s="9">
        <v>1</v>
      </c>
      <c r="E8" s="11">
        <v>1858.5</v>
      </c>
      <c r="F8" s="25"/>
      <c r="G8" s="24"/>
      <c r="H8" s="20">
        <f>E8</f>
        <v>1858.5</v>
      </c>
      <c r="I8" s="24"/>
    </row>
    <row r="9" spans="1:9" ht="48.75">
      <c r="A9" s="8">
        <v>5</v>
      </c>
      <c r="B9" s="8" t="s">
        <v>13</v>
      </c>
      <c r="C9" s="8">
        <v>1080</v>
      </c>
      <c r="D9" s="9">
        <v>2</v>
      </c>
      <c r="E9" s="11">
        <v>20204.75</v>
      </c>
      <c r="F9" s="25" t="s">
        <v>25</v>
      </c>
      <c r="G9" s="24"/>
      <c r="H9" s="20">
        <f>E9-5166.83</f>
        <v>15037.92</v>
      </c>
      <c r="I9" s="24"/>
    </row>
    <row r="10" spans="1:9" ht="48.75">
      <c r="A10" s="8">
        <v>6</v>
      </c>
      <c r="B10" s="8" t="s">
        <v>14</v>
      </c>
      <c r="C10" s="8">
        <v>500</v>
      </c>
      <c r="D10" s="9">
        <v>1</v>
      </c>
      <c r="E10" s="11">
        <v>595015</v>
      </c>
      <c r="F10" s="25" t="s">
        <v>26</v>
      </c>
      <c r="G10" s="24"/>
      <c r="H10" s="20">
        <f>E10-588820</f>
        <v>6195</v>
      </c>
      <c r="I10" s="24"/>
    </row>
    <row r="11" spans="1:9" ht="48.75">
      <c r="A11" s="8">
        <v>7</v>
      </c>
      <c r="B11" s="8" t="s">
        <v>15</v>
      </c>
      <c r="C11" s="8">
        <v>9600</v>
      </c>
      <c r="D11" s="9">
        <v>2</v>
      </c>
      <c r="E11" s="11">
        <v>174886.62</v>
      </c>
      <c r="F11" s="25" t="s">
        <v>27</v>
      </c>
      <c r="G11" s="24"/>
      <c r="H11" s="20">
        <f>E11-41216.22</f>
        <v>133670.4</v>
      </c>
      <c r="I11" s="24"/>
    </row>
    <row r="12" spans="1:9" ht="30">
      <c r="A12" s="8">
        <v>8</v>
      </c>
      <c r="B12" s="8" t="s">
        <v>16</v>
      </c>
      <c r="C12" s="15">
        <v>4168</v>
      </c>
      <c r="D12" s="9">
        <v>1</v>
      </c>
      <c r="E12" s="11">
        <v>13360.72</v>
      </c>
      <c r="F12" s="26"/>
      <c r="G12" s="24"/>
      <c r="H12" s="19">
        <f>E12</f>
        <v>13360.72</v>
      </c>
      <c r="I12" s="24"/>
    </row>
    <row r="13" spans="1:9" s="3" customFormat="1" ht="48.75">
      <c r="A13" s="8">
        <v>9</v>
      </c>
      <c r="B13" s="8" t="s">
        <v>17</v>
      </c>
      <c r="C13" s="8">
        <v>8400</v>
      </c>
      <c r="D13" s="9">
        <v>2</v>
      </c>
      <c r="E13" s="11">
        <v>157148.07</v>
      </c>
      <c r="F13" s="25" t="s">
        <v>28</v>
      </c>
      <c r="G13" s="24"/>
      <c r="H13" s="20">
        <f>E13-40186.47</f>
        <v>116961.6</v>
      </c>
      <c r="I13" s="24"/>
    </row>
    <row r="14" spans="1:9" s="3" customFormat="1" ht="30">
      <c r="A14" s="8">
        <v>10</v>
      </c>
      <c r="B14" s="8" t="s">
        <v>18</v>
      </c>
      <c r="C14" s="16">
        <v>100</v>
      </c>
      <c r="D14" s="9">
        <v>1</v>
      </c>
      <c r="E14" s="11">
        <v>1239</v>
      </c>
      <c r="F14" s="26"/>
      <c r="G14" s="24"/>
      <c r="H14" s="19">
        <f>E14</f>
        <v>1239</v>
      </c>
      <c r="I14" s="24"/>
    </row>
    <row r="15" spans="1:9" s="3" customFormat="1" ht="48.75">
      <c r="A15" s="8">
        <v>11</v>
      </c>
      <c r="B15" s="8" t="s">
        <v>19</v>
      </c>
      <c r="C15" s="8">
        <v>2890</v>
      </c>
      <c r="D15" s="9">
        <v>2</v>
      </c>
      <c r="E15" s="11">
        <v>3443619.96</v>
      </c>
      <c r="F15" s="25" t="s">
        <v>29</v>
      </c>
      <c r="G15" s="24"/>
      <c r="H15" s="20">
        <f>E15-3403379.6</f>
        <v>40240.35999999987</v>
      </c>
      <c r="I15" s="24"/>
    </row>
    <row r="16" spans="1:9" s="3" customFormat="1" ht="48.75">
      <c r="A16" s="8">
        <v>12</v>
      </c>
      <c r="B16" s="8" t="s">
        <v>20</v>
      </c>
      <c r="C16" s="8">
        <v>500</v>
      </c>
      <c r="D16" s="9">
        <v>1</v>
      </c>
      <c r="E16" s="11">
        <v>562565</v>
      </c>
      <c r="F16" s="25" t="s">
        <v>30</v>
      </c>
      <c r="G16" s="24"/>
      <c r="H16" s="20">
        <f>E16-556370</f>
        <v>6195</v>
      </c>
      <c r="I16" s="24"/>
    </row>
    <row r="17" spans="1:9" s="3" customFormat="1" ht="30">
      <c r="A17" s="8">
        <v>13</v>
      </c>
      <c r="B17" s="17" t="s">
        <v>21</v>
      </c>
      <c r="C17" s="17">
        <v>500</v>
      </c>
      <c r="D17" s="8">
        <v>0.5</v>
      </c>
      <c r="E17" s="11">
        <v>6195</v>
      </c>
      <c r="F17" s="25"/>
      <c r="G17" s="24"/>
      <c r="H17" s="20">
        <f>E17</f>
        <v>6195</v>
      </c>
      <c r="I17" s="24"/>
    </row>
    <row r="18" spans="1:9" s="3" customFormat="1" ht="30">
      <c r="A18" s="8">
        <v>14</v>
      </c>
      <c r="B18" s="8" t="s">
        <v>22</v>
      </c>
      <c r="C18" s="8">
        <v>680</v>
      </c>
      <c r="D18" s="8">
        <v>2</v>
      </c>
      <c r="E18" s="11">
        <v>8425.2</v>
      </c>
      <c r="F18" s="23"/>
      <c r="G18" s="24"/>
      <c r="H18" s="19">
        <f>E18</f>
        <v>8425.2</v>
      </c>
      <c r="I18" s="24"/>
    </row>
    <row r="19" spans="1:10" ht="15">
      <c r="A19" s="13"/>
      <c r="B19" s="12"/>
      <c r="C19" s="22">
        <f>SUM(C5:C18)-C12</f>
        <v>37380</v>
      </c>
      <c r="D19" s="12"/>
      <c r="E19" s="21">
        <f>SUM(E5:E18)</f>
        <v>5223207.04</v>
      </c>
      <c r="F19" s="21"/>
      <c r="G19" s="12"/>
      <c r="H19" s="21">
        <f>SUM(H5:H18)</f>
        <v>528722.1799999998</v>
      </c>
      <c r="I19" s="12"/>
      <c r="J19" s="24"/>
    </row>
    <row r="20" spans="1:10" ht="15">
      <c r="A20" s="13"/>
      <c r="B20" s="12" t="s">
        <v>7</v>
      </c>
      <c r="C20" s="22">
        <f>C12</f>
        <v>4168</v>
      </c>
      <c r="D20" s="12"/>
      <c r="E20" s="27"/>
      <c r="F20" s="29"/>
      <c r="G20" s="28"/>
      <c r="H20" s="28"/>
      <c r="I20" s="28"/>
      <c r="J20" s="24"/>
    </row>
    <row r="21" spans="1:10" ht="15">
      <c r="A21" s="13"/>
      <c r="B21" s="12"/>
      <c r="C21" s="22">
        <f>C19+C20</f>
        <v>41548</v>
      </c>
      <c r="D21" s="12"/>
      <c r="E21" s="27"/>
      <c r="F21" s="29"/>
      <c r="G21" s="28"/>
      <c r="H21" s="32"/>
      <c r="I21" s="28"/>
      <c r="J21" s="24"/>
    </row>
    <row r="22" spans="1:10" ht="15">
      <c r="A22" s="13"/>
      <c r="B22" s="13"/>
      <c r="C22" s="13"/>
      <c r="D22" s="13"/>
      <c r="E22" s="28"/>
      <c r="F22" s="29"/>
      <c r="G22" s="28"/>
      <c r="H22" s="28"/>
      <c r="I22" s="28"/>
      <c r="J22" s="24"/>
    </row>
    <row r="23" spans="1:10" ht="15">
      <c r="A23" s="14"/>
      <c r="B23" s="14"/>
      <c r="C23" s="14"/>
      <c r="D23" s="14"/>
      <c r="E23" s="24"/>
      <c r="F23" s="23"/>
      <c r="G23" s="24"/>
      <c r="H23" s="24"/>
      <c r="I23" s="24"/>
      <c r="J23" s="24"/>
    </row>
    <row r="24" spans="1:10" ht="15">
      <c r="A24" s="14"/>
      <c r="B24" s="14"/>
      <c r="C24" s="14"/>
      <c r="D24" s="14"/>
      <c r="E24" s="24"/>
      <c r="F24" s="23"/>
      <c r="G24" s="24"/>
      <c r="H24" s="24"/>
      <c r="I24" s="24"/>
      <c r="J24" s="24"/>
    </row>
    <row r="25" spans="1:10" ht="15">
      <c r="A25" s="14"/>
      <c r="B25" s="14"/>
      <c r="C25" s="14"/>
      <c r="D25" s="14"/>
      <c r="E25" s="24"/>
      <c r="F25" s="23"/>
      <c r="G25" s="24"/>
      <c r="H25" s="24"/>
      <c r="I25" s="24"/>
      <c r="J25" s="24"/>
    </row>
    <row r="26" spans="5:10" ht="15">
      <c r="E26" s="24"/>
      <c r="F26" s="23"/>
      <c r="G26" s="24"/>
      <c r="H26" s="24"/>
      <c r="I26" s="24"/>
      <c r="J26" s="24"/>
    </row>
  </sheetData>
  <sheetProtection/>
  <mergeCells count="2">
    <mergeCell ref="A1:E1"/>
    <mergeCell ref="A2:E2"/>
  </mergeCells>
  <printOptions/>
  <pageMargins left="0.7086614173228347" right="0.7086614173228347" top="0.3937007874015748" bottom="0.3937007874015748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2018-01-04T08:26:12Z</dcterms:modified>
  <cp:category/>
  <cp:version/>
  <cp:contentType/>
  <cp:contentStatus/>
</cp:coreProperties>
</file>